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9585" windowHeight="5205"/>
    <workbookView xWindow="0" yWindow="0" windowWidth="9585" windowHeight="5205" firstSheet="2" activeTab="4"/>
  </bookViews>
  <sheets>
    <sheet name="Index" sheetId="5" r:id="rId1"/>
    <sheet name="Final P&amp;L" sheetId="3" r:id="rId2"/>
    <sheet name="Notes" sheetId="6" r:id="rId3"/>
    <sheet name="Notes1" sheetId="7" r:id="rId4"/>
    <sheet name="Final BSheet" sheetId="4" r:id="rId5"/>
  </sheets>
  <definedNames>
    <definedName name="_xlnm.Print_Area" localSheetId="4">'Final BSheet'!$A$1:$F$57</definedName>
    <definedName name="_xlnm.Print_Area" localSheetId="1">'Final P&amp;L'!$A$1:$F$40</definedName>
    <definedName name="_xlnm.Print_Area" localSheetId="0">Index!$A$1:$I$19</definedName>
    <definedName name="_xlnm.Print_Area" localSheetId="2">Notes!$A$1:$C$47</definedName>
    <definedName name="_xlnm.Print_Area" localSheetId="3">Notes1!$A$1:$F$24</definedName>
  </definedNames>
  <calcPr calcId="152511"/>
</workbook>
</file>

<file path=xl/calcChain.xml><?xml version="1.0" encoding="utf-8"?>
<calcChain xmlns="http://schemas.openxmlformats.org/spreadsheetml/2006/main">
  <c r="C35" i="4"/>
  <c r="B33"/>
  <c r="B25"/>
  <c r="F17" i="7" l="1"/>
  <c r="B39" i="6" l="1"/>
  <c r="B34"/>
  <c r="C22" i="7" l="1"/>
  <c r="C17"/>
  <c r="F22"/>
  <c r="F24" s="1"/>
  <c r="C24" l="1"/>
</calcChain>
</file>

<file path=xl/sharedStrings.xml><?xml version="1.0" encoding="utf-8"?>
<sst xmlns="http://schemas.openxmlformats.org/spreadsheetml/2006/main" count="124" uniqueCount="97">
  <si>
    <t>Club Night Receipts</t>
  </si>
  <si>
    <t>Bank Interest Received</t>
  </si>
  <si>
    <t>Advertising</t>
  </si>
  <si>
    <t>Miscellaneous Expenses</t>
  </si>
  <si>
    <t>Recreational Trust Contribution</t>
  </si>
  <si>
    <t>Telephone and Mobile Charges</t>
  </si>
  <si>
    <t>Broadband Internet and Fax</t>
  </si>
  <si>
    <t>Repairs and Renewals</t>
  </si>
  <si>
    <t>Bank Charges</t>
  </si>
  <si>
    <t>Depreciation</t>
  </si>
  <si>
    <t>Insurance</t>
  </si>
  <si>
    <t>Squash Team Expenses</t>
  </si>
  <si>
    <t>LTA Subscription</t>
  </si>
  <si>
    <t>Trophies</t>
  </si>
  <si>
    <t>Dinner Dance</t>
  </si>
  <si>
    <t>Tennis Courts - Cost</t>
  </si>
  <si>
    <t>Tennis Club House - Cost</t>
  </si>
  <si>
    <t>Tennis Court Floodlights - Cost</t>
  </si>
  <si>
    <t>Booking System - Cost</t>
  </si>
  <si>
    <t>Stock</t>
  </si>
  <si>
    <t>Bank Deposit Account</t>
  </si>
  <si>
    <t>Bank Junior Squash Account</t>
  </si>
  <si>
    <t>Tennis Courts - Depreciation</t>
  </si>
  <si>
    <t>Tennis Club House - Depreciation</t>
  </si>
  <si>
    <t>Tennis Floodlights - Depreciation</t>
  </si>
  <si>
    <t>Booking System - Depreciation</t>
  </si>
  <si>
    <t>Postage Printing and Stationery</t>
  </si>
  <si>
    <t>Subscriptions</t>
  </si>
  <si>
    <t>Profit/(Loss) for the Year</t>
  </si>
  <si>
    <t>Meter Receipts and Booking Fees</t>
  </si>
  <si>
    <t>Balance Sheet</t>
  </si>
  <si>
    <t>Debtors and Prepayments</t>
  </si>
  <si>
    <t xml:space="preserve">Loan  NART </t>
  </si>
  <si>
    <t>Creditors and Accruals</t>
  </si>
  <si>
    <t>Bank and Cash</t>
  </si>
  <si>
    <t>Bank Paypal Booking Account</t>
  </si>
  <si>
    <t>NEWTON ABBOT SQUASH RACQUETS AND TENNIS CLUB</t>
  </si>
  <si>
    <t>ACCOUNTS</t>
  </si>
  <si>
    <t>INDEX</t>
  </si>
  <si>
    <t>Income and Expenditure Account</t>
  </si>
  <si>
    <t>Notes to the Accounts</t>
  </si>
  <si>
    <t>INCOME AND EXPENDITURE ACCOUNT</t>
  </si>
  <si>
    <t>£</t>
  </si>
  <si>
    <t>INCOME</t>
  </si>
  <si>
    <t>Loan Fee</t>
  </si>
  <si>
    <t>Russell Bond Licence Fee</t>
  </si>
  <si>
    <t>EXPENDITURE</t>
  </si>
  <si>
    <t>Squash Subscription</t>
  </si>
  <si>
    <t>BALANCE SHEET</t>
  </si>
  <si>
    <t>NOTES</t>
  </si>
  <si>
    <t>This is the fee due on the two NART loans</t>
  </si>
  <si>
    <t>Club Nights</t>
  </si>
  <si>
    <t>Junior Squash</t>
  </si>
  <si>
    <t>Other Income</t>
  </si>
  <si>
    <t>Ball &amp; Grips</t>
  </si>
  <si>
    <t>Repairs and Maintenance</t>
  </si>
  <si>
    <t>Gas and Electricity</t>
  </si>
  <si>
    <t>CAPITAL AND MAINTENANCE RESERVE</t>
  </si>
  <si>
    <t>Movement in Period</t>
  </si>
  <si>
    <t>REVENUE RESERVE</t>
  </si>
  <si>
    <t>Balance Brought forward</t>
  </si>
  <si>
    <t>Approved by:</t>
  </si>
  <si>
    <t>Chairman</t>
  </si>
  <si>
    <t>Treasurer</t>
  </si>
  <si>
    <t>Date</t>
  </si>
  <si>
    <t>FIXED ASSETS</t>
  </si>
  <si>
    <t>CURRENT ASSETS</t>
  </si>
  <si>
    <t>NET CURRENT ASSETS</t>
  </si>
  <si>
    <t>Balance Brought Forward</t>
  </si>
  <si>
    <t>Profit/(Loss) in Period</t>
  </si>
  <si>
    <t>Transfer to/(from) Maintenance Provision</t>
  </si>
  <si>
    <t>Tennis Team Expenses</t>
  </si>
  <si>
    <t>JUNIOR SQUASH</t>
  </si>
  <si>
    <t>Rackets Balls &amp; Grips</t>
  </si>
  <si>
    <t>Sponsorship</t>
  </si>
  <si>
    <t>Shirts</t>
  </si>
  <si>
    <t>League &amp; Competition  Fees</t>
  </si>
  <si>
    <t>Football Flood Lights</t>
  </si>
  <si>
    <t>Lost Cards and Guest Stamps</t>
  </si>
  <si>
    <t>The junior squash section continues to finance themselves. The figures shown in these accounts are for information only and does not affect the overall profit figure</t>
  </si>
  <si>
    <t>Meter and Booking Receipts</t>
  </si>
  <si>
    <t>Squash Court LED Lights</t>
  </si>
  <si>
    <t>Squash Court LED Lights Depreciation</t>
  </si>
  <si>
    <t>The cost of the England Squash subscription is based on numbers in June.</t>
  </si>
  <si>
    <t>Summer Teams</t>
  </si>
  <si>
    <t>Outings Refreshments</t>
  </si>
  <si>
    <t>The income from both evenings continues to decrease although records are patchy which would account for the decrease.</t>
  </si>
  <si>
    <t>YEAR ENDED 30 SEPTEMBER 2017</t>
  </si>
  <si>
    <t>Advertising Tins</t>
  </si>
  <si>
    <t>Subs have increased by 22% on the previous year. This I think is due to some members cancelling their standing order part way through the year the rejoining later at the full rate. Also the of the rolling membership does cause a fluctuation of the cumulative total..</t>
  </si>
  <si>
    <t xml:space="preserve">Receipts are1% up on the previous year the previous year. </t>
  </si>
  <si>
    <t>Junior Competition</t>
  </si>
  <si>
    <t>N A Spurs Floodlights</t>
  </si>
  <si>
    <t>S D Cricket Score Board</t>
  </si>
  <si>
    <t>Repainting Squash Court Doors</t>
  </si>
  <si>
    <t>Tennis Fence Repair</t>
  </si>
  <si>
    <t>Property Repairs Porch Roof</t>
  </si>
</sst>
</file>

<file path=xl/styles.xml><?xml version="1.0" encoding="utf-8"?>
<styleSheet xmlns="http://schemas.openxmlformats.org/spreadsheetml/2006/main">
  <numFmts count="9">
    <numFmt numFmtId="164" formatCode="#,##0_*;[Red]\(#,##0\)"/>
    <numFmt numFmtId="165" formatCode="###0_);[Red]\(###0\);\-_)"/>
    <numFmt numFmtId="166" formatCode="#,##0_*;[Red]\(#,##0\);_*"/>
    <numFmt numFmtId="167" formatCode="#,##0_*;[Red]\(#,##0\);\-_*"/>
    <numFmt numFmtId="168" formatCode="#,##0.00_);[Red]\(#,##0.00\);&quot;-&quot;_);@"/>
    <numFmt numFmtId="169" formatCode="#,##0_);[Red]\(#,##0\);&quot;-&quot;_);@"/>
    <numFmt numFmtId="170" formatCode="#,##0_*;[Black]\(#,##0\)"/>
    <numFmt numFmtId="171" formatCode="#,##0;[Red]\(#,##0\);&quot;-&quot;;@"/>
    <numFmt numFmtId="172" formatCode="###0_);[Black]\(###0\);\-_)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3" fillId="0" borderId="0"/>
  </cellStyleXfs>
  <cellXfs count="46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Font="1"/>
    <xf numFmtId="168" fontId="22" fillId="0" borderId="0" xfId="42" applyNumberFormat="1" applyFont="1"/>
    <xf numFmtId="168" fontId="24" fillId="0" borderId="0" xfId="42" applyNumberFormat="1" applyFont="1"/>
    <xf numFmtId="169" fontId="22" fillId="0" borderId="0" xfId="42" applyNumberFormat="1" applyFont="1"/>
    <xf numFmtId="170" fontId="22" fillId="0" borderId="0" xfId="42" applyNumberFormat="1" applyFont="1"/>
    <xf numFmtId="170" fontId="22" fillId="0" borderId="11" xfId="42" applyNumberFormat="1" applyFont="1" applyBorder="1"/>
    <xf numFmtId="170" fontId="22" fillId="0" borderId="10" xfId="42" applyNumberFormat="1" applyFont="1" applyBorder="1"/>
    <xf numFmtId="0" fontId="25" fillId="0" borderId="0" xfId="0" applyFont="1"/>
    <xf numFmtId="0" fontId="4" fillId="0" borderId="0" xfId="0" applyFont="1"/>
    <xf numFmtId="0" fontId="25" fillId="0" borderId="0" xfId="0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11" xfId="0" applyNumberFormat="1" applyFont="1" applyBorder="1"/>
    <xf numFmtId="0" fontId="4" fillId="0" borderId="0" xfId="0" applyFont="1" applyAlignment="1">
      <alignment horizontal="right"/>
    </xf>
    <xf numFmtId="167" fontId="25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166" fontId="4" fillId="0" borderId="0" xfId="0" applyNumberFormat="1" applyFont="1"/>
    <xf numFmtId="0" fontId="4" fillId="0" borderId="0" xfId="0" applyFont="1" applyBorder="1"/>
    <xf numFmtId="164" fontId="25" fillId="0" borderId="10" xfId="0" applyNumberFormat="1" applyFont="1" applyBorder="1"/>
    <xf numFmtId="164" fontId="4" fillId="0" borderId="13" xfId="0" applyNumberFormat="1" applyFont="1" applyBorder="1"/>
    <xf numFmtId="0" fontId="4" fillId="0" borderId="13" xfId="0" applyFont="1" applyBorder="1"/>
    <xf numFmtId="170" fontId="4" fillId="0" borderId="0" xfId="0" applyNumberFormat="1" applyFont="1"/>
    <xf numFmtId="170" fontId="4" fillId="0" borderId="0" xfId="0" applyNumberFormat="1" applyFont="1" applyBorder="1"/>
    <xf numFmtId="170" fontId="4" fillId="0" borderId="11" xfId="0" applyNumberFormat="1" applyFont="1" applyBorder="1"/>
    <xf numFmtId="170" fontId="4" fillId="0" borderId="12" xfId="0" applyNumberFormat="1" applyFont="1" applyBorder="1"/>
    <xf numFmtId="0" fontId="3" fillId="0" borderId="0" xfId="0" applyFont="1"/>
    <xf numFmtId="0" fontId="26" fillId="0" borderId="0" xfId="0" applyFont="1"/>
    <xf numFmtId="164" fontId="2" fillId="0" borderId="0" xfId="0" applyNumberFormat="1" applyFont="1"/>
    <xf numFmtId="171" fontId="4" fillId="0" borderId="0" xfId="0" applyNumberFormat="1" applyFont="1"/>
    <xf numFmtId="171" fontId="4" fillId="0" borderId="0" xfId="0" applyNumberFormat="1" applyFont="1" applyBorder="1"/>
    <xf numFmtId="171" fontId="4" fillId="0" borderId="11" xfId="0" applyNumberFormat="1" applyFont="1" applyBorder="1"/>
    <xf numFmtId="165" fontId="22" fillId="0" borderId="12" xfId="0" applyNumberFormat="1" applyFont="1" applyBorder="1"/>
    <xf numFmtId="172" fontId="22" fillId="0" borderId="12" xfId="0" applyNumberFormat="1" applyFont="1" applyBorder="1"/>
    <xf numFmtId="0" fontId="1" fillId="0" borderId="0" xfId="0" applyFont="1"/>
    <xf numFmtId="164" fontId="1" fillId="0" borderId="11" xfId="0" applyNumberFormat="1" applyFont="1" applyBorder="1"/>
    <xf numFmtId="164" fontId="1" fillId="0" borderId="0" xfId="0" applyNumberFormat="1" applyFont="1"/>
    <xf numFmtId="1" fontId="25" fillId="0" borderId="0" xfId="0" quotePrefix="1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20"/>
  <sheetViews>
    <sheetView tabSelected="1" workbookViewId="0"/>
    <sheetView workbookViewId="1"/>
  </sheetViews>
  <sheetFormatPr defaultRowHeight="15"/>
  <sheetData>
    <row r="1" spans="1:8" ht="26.25">
      <c r="A1" s="10" t="s">
        <v>36</v>
      </c>
      <c r="B1" s="11"/>
      <c r="C1" s="11"/>
      <c r="D1" s="11"/>
      <c r="E1" s="11"/>
      <c r="F1" s="11"/>
      <c r="G1" s="11"/>
      <c r="H1" s="29"/>
    </row>
    <row r="2" spans="1:8">
      <c r="A2" s="10"/>
      <c r="B2" s="11"/>
      <c r="C2" s="11"/>
      <c r="D2" s="11"/>
      <c r="E2" s="11"/>
      <c r="F2" s="11"/>
      <c r="G2" s="11"/>
    </row>
    <row r="3" spans="1:8">
      <c r="A3" s="10" t="s">
        <v>37</v>
      </c>
      <c r="B3" s="11"/>
      <c r="C3" s="11"/>
      <c r="D3" s="11"/>
      <c r="E3" s="11"/>
      <c r="F3" s="11"/>
      <c r="G3" s="11"/>
    </row>
    <row r="4" spans="1:8">
      <c r="A4" s="10"/>
      <c r="B4" s="11"/>
      <c r="C4" s="11"/>
      <c r="D4" s="11"/>
      <c r="E4" s="11"/>
      <c r="F4" s="11"/>
      <c r="G4" s="11"/>
    </row>
    <row r="5" spans="1:8">
      <c r="A5" s="10" t="s">
        <v>87</v>
      </c>
      <c r="B5" s="11"/>
      <c r="C5" s="11"/>
      <c r="D5" s="11"/>
      <c r="E5" s="11"/>
      <c r="F5" s="11"/>
      <c r="G5" s="11"/>
    </row>
    <row r="6" spans="1:8">
      <c r="A6" s="11"/>
      <c r="B6" s="11"/>
      <c r="C6" s="11"/>
      <c r="D6" s="11"/>
      <c r="E6" s="11"/>
      <c r="F6" s="11"/>
      <c r="G6" s="11"/>
    </row>
    <row r="7" spans="1:8">
      <c r="A7" s="10" t="s">
        <v>38</v>
      </c>
      <c r="B7" s="11"/>
      <c r="C7" s="11"/>
      <c r="D7" s="11"/>
      <c r="E7" s="11"/>
      <c r="F7" s="11"/>
      <c r="G7" s="11"/>
    </row>
    <row r="8" spans="1:8">
      <c r="A8" s="11"/>
      <c r="B8" s="11"/>
      <c r="C8" s="11"/>
      <c r="D8" s="11"/>
      <c r="E8" s="11"/>
      <c r="F8" s="11"/>
      <c r="G8" s="11"/>
    </row>
    <row r="9" spans="1:8">
      <c r="A9" s="11"/>
      <c r="B9" s="10">
        <v>1</v>
      </c>
      <c r="C9" s="11" t="s">
        <v>39</v>
      </c>
      <c r="D9" s="11"/>
      <c r="E9" s="11"/>
      <c r="F9" s="11"/>
      <c r="G9" s="11"/>
    </row>
    <row r="10" spans="1:8">
      <c r="A10" s="11"/>
      <c r="B10" s="10"/>
      <c r="C10" s="11"/>
      <c r="D10" s="11"/>
      <c r="E10" s="11"/>
      <c r="F10" s="11"/>
      <c r="G10" s="11"/>
    </row>
    <row r="11" spans="1:8">
      <c r="A11" s="11"/>
      <c r="B11" s="10">
        <v>2</v>
      </c>
      <c r="C11" s="11" t="s">
        <v>40</v>
      </c>
      <c r="D11" s="11"/>
      <c r="E11" s="11"/>
      <c r="F11" s="11"/>
      <c r="G11" s="11"/>
    </row>
    <row r="12" spans="1:8">
      <c r="A12" s="11"/>
      <c r="B12" s="10"/>
      <c r="C12" s="11"/>
      <c r="D12" s="11"/>
      <c r="E12" s="11"/>
      <c r="F12" s="11"/>
      <c r="G12" s="11"/>
    </row>
    <row r="13" spans="1:8">
      <c r="A13" s="11"/>
      <c r="B13" s="10">
        <v>4</v>
      </c>
      <c r="C13" s="11" t="s">
        <v>30</v>
      </c>
      <c r="D13" s="11"/>
      <c r="E13" s="11"/>
      <c r="F13" s="11"/>
      <c r="G13" s="11"/>
    </row>
    <row r="14" spans="1:8">
      <c r="A14" s="11"/>
      <c r="B14" s="11"/>
      <c r="C14" s="11"/>
      <c r="D14" s="11"/>
      <c r="E14" s="11"/>
      <c r="F14" s="11"/>
      <c r="G14" s="11"/>
    </row>
    <row r="15" spans="1:8">
      <c r="A15" s="11"/>
      <c r="B15" s="11"/>
      <c r="C15" s="11"/>
      <c r="D15" s="11"/>
      <c r="E15" s="11"/>
      <c r="F15" s="11"/>
      <c r="G15" s="11"/>
    </row>
    <row r="16" spans="1:8">
      <c r="A16" s="11"/>
      <c r="B16" s="11"/>
      <c r="C16" s="11"/>
      <c r="D16" s="11"/>
      <c r="E16" s="11"/>
      <c r="F16" s="11"/>
      <c r="G16" s="11"/>
    </row>
    <row r="17" spans="1:7"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0" spans="1:7">
      <c r="A20" s="11"/>
      <c r="B20" s="11"/>
      <c r="C20" s="11"/>
      <c r="D20" s="11"/>
      <c r="E20" s="11"/>
      <c r="F20" s="11"/>
      <c r="G20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G53"/>
  <sheetViews>
    <sheetView workbookViewId="0">
      <selection activeCell="L25" sqref="L25"/>
    </sheetView>
    <sheetView workbookViewId="1"/>
  </sheetViews>
  <sheetFormatPr defaultRowHeight="15"/>
  <cols>
    <col min="1" max="1" width="47.28515625" customWidth="1"/>
    <col min="2" max="3" width="11.140625" customWidth="1"/>
    <col min="4" max="4" width="5.7109375" customWidth="1"/>
    <col min="5" max="6" width="11.140625" customWidth="1"/>
    <col min="7" max="7" width="2.42578125" customWidth="1"/>
    <col min="8" max="9" width="1.42578125" customWidth="1"/>
  </cols>
  <sheetData>
    <row r="1" spans="1:6">
      <c r="A1" s="10" t="s">
        <v>36</v>
      </c>
      <c r="B1" s="11"/>
      <c r="C1" s="11"/>
      <c r="D1" s="11"/>
      <c r="E1" s="11"/>
      <c r="F1" s="28"/>
    </row>
    <row r="2" spans="1:6">
      <c r="A2" s="11"/>
      <c r="B2" s="11"/>
      <c r="C2" s="11"/>
      <c r="D2" s="11"/>
      <c r="E2" s="11"/>
      <c r="F2" s="11"/>
    </row>
    <row r="3" spans="1:6">
      <c r="A3" s="10" t="s">
        <v>41</v>
      </c>
      <c r="B3" s="11"/>
      <c r="C3" s="11"/>
      <c r="D3" s="11"/>
      <c r="E3" s="11"/>
      <c r="F3" s="11"/>
    </row>
    <row r="4" spans="1:6">
      <c r="A4" s="10"/>
      <c r="B4" s="11"/>
      <c r="C4" s="11"/>
      <c r="D4" s="11"/>
      <c r="E4" s="11"/>
      <c r="F4" s="11"/>
    </row>
    <row r="5" spans="1:6">
      <c r="A5" s="10" t="s">
        <v>87</v>
      </c>
      <c r="B5" s="11"/>
      <c r="C5" s="11"/>
      <c r="D5" s="11"/>
      <c r="E5" s="11"/>
      <c r="F5" s="11"/>
    </row>
    <row r="6" spans="1:6">
      <c r="A6" s="10"/>
      <c r="B6" s="11"/>
      <c r="C6" s="11"/>
      <c r="D6" s="11"/>
      <c r="E6" s="11"/>
      <c r="F6" s="11"/>
    </row>
    <row r="7" spans="1:6">
      <c r="A7" s="11"/>
      <c r="B7" s="39">
        <v>2017</v>
      </c>
      <c r="C7" s="40"/>
      <c r="D7" s="11"/>
      <c r="E7" s="39">
        <v>2016</v>
      </c>
      <c r="F7" s="40"/>
    </row>
    <row r="8" spans="1:6">
      <c r="A8" s="10"/>
      <c r="B8" s="12" t="s">
        <v>42</v>
      </c>
      <c r="C8" s="12" t="s">
        <v>42</v>
      </c>
      <c r="D8" s="12"/>
      <c r="E8" s="12" t="s">
        <v>42</v>
      </c>
      <c r="F8" s="12" t="s">
        <v>42</v>
      </c>
    </row>
    <row r="9" spans="1:6">
      <c r="A9" s="10" t="s">
        <v>43</v>
      </c>
      <c r="B9" s="12"/>
      <c r="C9" s="12"/>
      <c r="D9" s="12"/>
      <c r="E9" s="12"/>
      <c r="F9" s="11"/>
    </row>
    <row r="10" spans="1:6" ht="21.75" customHeight="1">
      <c r="A10" s="10"/>
      <c r="B10" s="12"/>
      <c r="C10" s="12"/>
      <c r="D10" s="12"/>
      <c r="E10" s="12"/>
      <c r="F10" s="11"/>
    </row>
    <row r="11" spans="1:6">
      <c r="A11" s="11" t="s">
        <v>27</v>
      </c>
      <c r="B11" s="24"/>
      <c r="C11" s="31">
        <v>21273.34</v>
      </c>
      <c r="D11" s="31"/>
      <c r="E11" s="31"/>
      <c r="F11" s="31">
        <v>17439.79</v>
      </c>
    </row>
    <row r="12" spans="1:6">
      <c r="A12" s="11" t="s">
        <v>29</v>
      </c>
      <c r="B12" s="24"/>
      <c r="C12" s="31">
        <v>12444.05</v>
      </c>
      <c r="D12" s="31"/>
      <c r="E12" s="31"/>
      <c r="F12" s="31">
        <v>12363.240000000002</v>
      </c>
    </row>
    <row r="13" spans="1:6">
      <c r="A13" s="11" t="s">
        <v>1</v>
      </c>
      <c r="B13" s="24"/>
      <c r="C13" s="32">
        <v>21.049999999999997</v>
      </c>
      <c r="D13" s="32"/>
      <c r="E13" s="31"/>
      <c r="F13" s="32">
        <v>17.3</v>
      </c>
    </row>
    <row r="14" spans="1:6">
      <c r="A14" s="11" t="s">
        <v>44</v>
      </c>
      <c r="B14" s="24"/>
      <c r="C14" s="31">
        <v>575</v>
      </c>
      <c r="D14" s="31"/>
      <c r="E14" s="31"/>
      <c r="F14" s="31">
        <v>625</v>
      </c>
    </row>
    <row r="15" spans="1:6">
      <c r="A15" s="11" t="s">
        <v>0</v>
      </c>
      <c r="B15" s="24"/>
      <c r="C15" s="31">
        <v>504</v>
      </c>
      <c r="D15" s="31"/>
      <c r="E15" s="31"/>
      <c r="F15" s="31">
        <v>792</v>
      </c>
    </row>
    <row r="16" spans="1:6">
      <c r="A16" s="11" t="s">
        <v>45</v>
      </c>
      <c r="B16" s="24"/>
      <c r="C16" s="31">
        <v>5136</v>
      </c>
      <c r="D16" s="31"/>
      <c r="E16" s="31"/>
      <c r="F16" s="31">
        <v>5000</v>
      </c>
    </row>
    <row r="17" spans="1:7">
      <c r="A17" s="11" t="s">
        <v>53</v>
      </c>
      <c r="B17" s="24"/>
      <c r="C17" s="33">
        <v>2273.04</v>
      </c>
      <c r="D17" s="31"/>
      <c r="E17" s="31"/>
      <c r="F17" s="33">
        <v>54.94</v>
      </c>
    </row>
    <row r="18" spans="1:7">
      <c r="A18" s="11"/>
      <c r="B18" s="24"/>
      <c r="C18" s="31">
        <v>42226.48</v>
      </c>
      <c r="D18" s="24"/>
      <c r="E18" s="24"/>
      <c r="F18" s="31">
        <v>36292.270000000004</v>
      </c>
    </row>
    <row r="19" spans="1:7">
      <c r="A19" s="11"/>
      <c r="B19" s="24"/>
      <c r="C19" s="24"/>
      <c r="D19" s="24"/>
      <c r="E19" s="24"/>
      <c r="F19" s="24"/>
    </row>
    <row r="20" spans="1:7">
      <c r="A20" s="10" t="s">
        <v>46</v>
      </c>
      <c r="B20" s="24"/>
      <c r="C20" s="24"/>
      <c r="D20" s="24"/>
      <c r="E20" s="24"/>
      <c r="F20" s="24"/>
    </row>
    <row r="21" spans="1:7">
      <c r="A21" s="10"/>
      <c r="B21" s="24"/>
      <c r="C21" s="24"/>
      <c r="D21" s="24"/>
      <c r="E21" s="24"/>
      <c r="F21" s="24"/>
    </row>
    <row r="22" spans="1:7">
      <c r="A22" s="11" t="s">
        <v>4</v>
      </c>
      <c r="B22" s="31">
        <v>19215.239999999998</v>
      </c>
      <c r="C22" s="24"/>
      <c r="D22" s="24"/>
      <c r="E22" s="31">
        <v>18936</v>
      </c>
      <c r="F22" s="24"/>
    </row>
    <row r="23" spans="1:7">
      <c r="A23" s="11" t="s">
        <v>11</v>
      </c>
      <c r="B23" s="31">
        <v>63.879999999999995</v>
      </c>
      <c r="C23" s="24"/>
      <c r="D23" s="24"/>
      <c r="E23" s="31">
        <v>486.80999999999995</v>
      </c>
      <c r="F23" s="24"/>
      <c r="G23" s="1"/>
    </row>
    <row r="24" spans="1:7">
      <c r="A24" s="11" t="s">
        <v>71</v>
      </c>
      <c r="B24" s="31">
        <v>126</v>
      </c>
      <c r="C24" s="24"/>
      <c r="D24" s="24"/>
      <c r="E24" s="31">
        <v>661.5</v>
      </c>
      <c r="F24" s="24"/>
      <c r="G24" s="1"/>
    </row>
    <row r="25" spans="1:7">
      <c r="A25" s="11" t="s">
        <v>12</v>
      </c>
      <c r="B25" s="31">
        <v>440</v>
      </c>
      <c r="C25" s="24"/>
      <c r="D25" s="24"/>
      <c r="E25" s="31">
        <v>440</v>
      </c>
      <c r="F25" s="24"/>
    </row>
    <row r="26" spans="1:7">
      <c r="A26" s="11" t="s">
        <v>7</v>
      </c>
      <c r="B26" s="31">
        <v>673.96</v>
      </c>
      <c r="C26" s="24"/>
      <c r="D26" s="24"/>
      <c r="E26" s="31">
        <v>11132.86</v>
      </c>
      <c r="F26" s="24"/>
    </row>
    <row r="27" spans="1:7">
      <c r="A27" s="11" t="s">
        <v>6</v>
      </c>
      <c r="B27" s="31">
        <v>1826.73</v>
      </c>
      <c r="C27" s="24"/>
      <c r="D27" s="24"/>
      <c r="E27" s="31">
        <v>1739.61</v>
      </c>
      <c r="F27" s="24"/>
      <c r="G27" s="1"/>
    </row>
    <row r="28" spans="1:7">
      <c r="A28" s="11" t="s">
        <v>10</v>
      </c>
      <c r="B28" s="31">
        <v>2217.96</v>
      </c>
      <c r="C28" s="24"/>
      <c r="D28" s="24"/>
      <c r="E28" s="31">
        <v>2123.23</v>
      </c>
      <c r="F28" s="24"/>
      <c r="G28" s="1"/>
    </row>
    <row r="29" spans="1:7">
      <c r="A29" s="11" t="s">
        <v>56</v>
      </c>
      <c r="B29" s="31">
        <v>4273.26</v>
      </c>
      <c r="C29" s="24"/>
      <c r="D29" s="24"/>
      <c r="E29" s="31">
        <v>4688.25</v>
      </c>
      <c r="F29" s="24"/>
      <c r="G29" s="1"/>
    </row>
    <row r="30" spans="1:7">
      <c r="A30" s="11" t="s">
        <v>5</v>
      </c>
      <c r="B30" s="31">
        <v>809.0100000000001</v>
      </c>
      <c r="C30" s="24"/>
      <c r="D30" s="24"/>
      <c r="E30" s="31">
        <v>553.05999999999995</v>
      </c>
      <c r="F30" s="24"/>
      <c r="G30" s="1"/>
    </row>
    <row r="31" spans="1:7">
      <c r="A31" s="11" t="s">
        <v>26</v>
      </c>
      <c r="B31" s="31">
        <v>24</v>
      </c>
      <c r="C31" s="24"/>
      <c r="D31" s="24"/>
      <c r="E31" s="31">
        <v>75.95</v>
      </c>
      <c r="F31" s="24"/>
    </row>
    <row r="32" spans="1:7">
      <c r="A32" s="11" t="s">
        <v>2</v>
      </c>
      <c r="B32" s="31">
        <v>55</v>
      </c>
      <c r="C32" s="24"/>
      <c r="D32" s="24"/>
      <c r="E32" s="31">
        <v>0</v>
      </c>
      <c r="F32" s="24"/>
    </row>
    <row r="33" spans="1:7">
      <c r="A33" s="11" t="s">
        <v>47</v>
      </c>
      <c r="B33" s="31">
        <v>1916.48</v>
      </c>
      <c r="C33" s="24"/>
      <c r="D33" s="24"/>
      <c r="E33" s="31">
        <v>1445.33</v>
      </c>
      <c r="F33" s="24"/>
      <c r="G33" s="1"/>
    </row>
    <row r="34" spans="1:7">
      <c r="A34" s="11" t="s">
        <v>13</v>
      </c>
      <c r="B34" s="31">
        <v>301.94000000000005</v>
      </c>
      <c r="C34" s="24"/>
      <c r="D34" s="24"/>
      <c r="E34" s="31">
        <v>591.48</v>
      </c>
      <c r="F34" s="24"/>
      <c r="G34" s="1"/>
    </row>
    <row r="35" spans="1:7">
      <c r="A35" s="11" t="s">
        <v>14</v>
      </c>
      <c r="B35" s="31">
        <v>0</v>
      </c>
      <c r="C35" s="24"/>
      <c r="D35" s="24"/>
      <c r="E35" s="31">
        <v>135.19999999999999</v>
      </c>
      <c r="F35" s="24"/>
    </row>
    <row r="36" spans="1:7">
      <c r="A36" s="11" t="s">
        <v>8</v>
      </c>
      <c r="B36" s="31">
        <v>175</v>
      </c>
      <c r="C36" s="24"/>
      <c r="D36" s="24"/>
      <c r="E36" s="31">
        <v>244.45</v>
      </c>
      <c r="F36" s="24"/>
    </row>
    <row r="37" spans="1:7">
      <c r="A37" s="11" t="s">
        <v>9</v>
      </c>
      <c r="B37" s="31">
        <v>2006</v>
      </c>
      <c r="C37" s="24"/>
      <c r="D37" s="24"/>
      <c r="E37" s="31">
        <v>2006</v>
      </c>
      <c r="F37" s="24"/>
    </row>
    <row r="38" spans="1:7">
      <c r="A38" s="11" t="s">
        <v>3</v>
      </c>
      <c r="B38" s="33">
        <v>0</v>
      </c>
      <c r="C38" s="31">
        <v>34124.299999999996</v>
      </c>
      <c r="D38" s="24"/>
      <c r="E38" s="33">
        <v>141</v>
      </c>
      <c r="F38" s="31">
        <v>45399.729999999996</v>
      </c>
      <c r="G38" s="1"/>
    </row>
    <row r="39" spans="1:7">
      <c r="A39" s="11"/>
      <c r="B39" s="24"/>
      <c r="C39" s="31"/>
      <c r="D39" s="24"/>
      <c r="E39" s="31"/>
      <c r="F39" s="31"/>
    </row>
    <row r="40" spans="1:7">
      <c r="A40" s="10" t="s">
        <v>28</v>
      </c>
      <c r="B40" s="24"/>
      <c r="C40" s="34">
        <v>8102.1800000000076</v>
      </c>
      <c r="D40" s="25"/>
      <c r="E40" s="31"/>
      <c r="F40" s="35">
        <v>-9108.4599999999919</v>
      </c>
    </row>
    <row r="41" spans="1:7">
      <c r="C41" s="31"/>
      <c r="E41" s="31"/>
      <c r="F41" s="31"/>
    </row>
    <row r="42" spans="1:7">
      <c r="C42" s="31"/>
      <c r="E42" s="31"/>
      <c r="F42" s="31"/>
    </row>
    <row r="43" spans="1:7">
      <c r="C43" s="31"/>
      <c r="E43" s="31"/>
      <c r="F43" s="31"/>
    </row>
    <row r="44" spans="1:7">
      <c r="C44" s="31"/>
      <c r="E44" s="31"/>
      <c r="F44" s="31"/>
    </row>
    <row r="45" spans="1:7">
      <c r="C45" s="31"/>
      <c r="E45" s="31"/>
      <c r="F45" s="31"/>
    </row>
    <row r="46" spans="1:7">
      <c r="C46" s="31"/>
      <c r="E46" s="31"/>
      <c r="F46" s="31"/>
    </row>
    <row r="47" spans="1:7">
      <c r="C47" s="31"/>
      <c r="E47" s="31"/>
      <c r="F47" s="31"/>
    </row>
    <row r="48" spans="1:7">
      <c r="C48" s="31"/>
      <c r="E48" s="31"/>
      <c r="F48" s="31"/>
    </row>
    <row r="49" spans="3:6">
      <c r="C49" s="31"/>
      <c r="E49" s="31"/>
      <c r="F49" s="31"/>
    </row>
    <row r="50" spans="3:6">
      <c r="C50" s="31"/>
      <c r="E50" s="31"/>
      <c r="F50" s="31"/>
    </row>
    <row r="51" spans="3:6">
      <c r="C51" s="31"/>
      <c r="E51" s="31"/>
      <c r="F51" s="31"/>
    </row>
    <row r="52" spans="3:6">
      <c r="C52" s="31"/>
      <c r="E52" s="31"/>
      <c r="F52" s="31"/>
    </row>
    <row r="53" spans="3:6">
      <c r="C53" s="31"/>
      <c r="E53" s="31"/>
      <c r="F53" s="31"/>
    </row>
  </sheetData>
  <mergeCells count="2">
    <mergeCell ref="B7:C7"/>
    <mergeCell ref="E7:F7"/>
  </mergeCells>
  <pageMargins left="0.19685039370078741" right="0.19685039370078741" top="0.19685039370078741" bottom="0.39370078740157483" header="0.51181102362204722" footer="0.51181102362204722"/>
  <pageSetup paperSize="9" orientation="portrait" blackAndWhite="1" horizontalDpi="300" verticalDpi="300" r:id="rId1"/>
  <headerFooter>
    <oddFooter>&amp;C&amp;"-,Bold"1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C46"/>
  <sheetViews>
    <sheetView workbookViewId="0">
      <selection activeCell="A36" sqref="A36:XFD36"/>
    </sheetView>
    <sheetView topLeftCell="A40" workbookViewId="1">
      <selection activeCell="A47" sqref="A47:C49"/>
    </sheetView>
  </sheetViews>
  <sheetFormatPr defaultRowHeight="15"/>
  <cols>
    <col min="1" max="1" width="51.7109375" customWidth="1"/>
    <col min="2" max="2" width="11.7109375" customWidth="1"/>
    <col min="3" max="3" width="33.7109375" customWidth="1"/>
    <col min="11" max="11" width="21.28515625" customWidth="1"/>
  </cols>
  <sheetData>
    <row r="1" spans="1:3">
      <c r="A1" s="10" t="s">
        <v>36</v>
      </c>
      <c r="B1" s="11"/>
      <c r="C1" s="11"/>
    </row>
    <row r="2" spans="1:3">
      <c r="A2" s="11"/>
      <c r="B2" s="11"/>
      <c r="C2" s="11"/>
    </row>
    <row r="3" spans="1:3">
      <c r="A3" s="10" t="s">
        <v>49</v>
      </c>
      <c r="B3" s="11"/>
      <c r="C3" s="11"/>
    </row>
    <row r="4" spans="1:3">
      <c r="A4" s="10"/>
      <c r="B4" s="11"/>
      <c r="C4" s="11"/>
    </row>
    <row r="5" spans="1:3">
      <c r="A5" s="10" t="s">
        <v>87</v>
      </c>
      <c r="B5" s="11"/>
      <c r="C5" s="11"/>
    </row>
    <row r="6" spans="1:3">
      <c r="A6" s="11"/>
      <c r="B6" s="11"/>
      <c r="C6" s="11"/>
    </row>
    <row r="7" spans="1:3">
      <c r="A7" s="10" t="s">
        <v>27</v>
      </c>
      <c r="B7" s="11"/>
      <c r="C7" s="11"/>
    </row>
    <row r="8" spans="1:3" s="3" customFormat="1" ht="48" customHeight="1">
      <c r="A8" s="44" t="s">
        <v>89</v>
      </c>
      <c r="B8" s="41"/>
      <c r="C8" s="41"/>
    </row>
    <row r="9" spans="1:3" ht="5.0999999999999996" customHeight="1">
      <c r="A9" s="11"/>
      <c r="B9" s="11"/>
      <c r="C9" s="11"/>
    </row>
    <row r="10" spans="1:3">
      <c r="A10" s="10" t="s">
        <v>80</v>
      </c>
      <c r="B10" s="11"/>
      <c r="C10" s="11"/>
    </row>
    <row r="11" spans="1:3" s="3" customFormat="1">
      <c r="A11" s="36" t="s">
        <v>90</v>
      </c>
      <c r="B11" s="11"/>
      <c r="C11" s="11"/>
    </row>
    <row r="12" spans="1:3" ht="5.0999999999999996" customHeight="1">
      <c r="A12" s="11"/>
      <c r="B12" s="11"/>
      <c r="C12" s="11"/>
    </row>
    <row r="13" spans="1:3">
      <c r="A13" s="10" t="s">
        <v>44</v>
      </c>
      <c r="B13" s="11"/>
      <c r="C13" s="11"/>
    </row>
    <row r="14" spans="1:3">
      <c r="A14" s="11" t="s">
        <v>50</v>
      </c>
      <c r="B14" s="11"/>
      <c r="C14" s="11"/>
    </row>
    <row r="15" spans="1:3" ht="5.0999999999999996" customHeight="1">
      <c r="A15" s="11"/>
      <c r="B15" s="11"/>
      <c r="C15" s="11"/>
    </row>
    <row r="16" spans="1:3">
      <c r="A16" s="10" t="s">
        <v>51</v>
      </c>
      <c r="B16" s="11"/>
      <c r="C16" s="11"/>
    </row>
    <row r="17" spans="1:3" ht="30.75" customHeight="1">
      <c r="A17" s="42" t="s">
        <v>86</v>
      </c>
      <c r="B17" s="43"/>
      <c r="C17" s="43"/>
    </row>
    <row r="18" spans="1:3" ht="5.0999999999999996" customHeight="1">
      <c r="A18" s="11"/>
      <c r="B18" s="11"/>
      <c r="C18" s="11"/>
    </row>
    <row r="19" spans="1:3" ht="5.0999999999999996" customHeight="1">
      <c r="A19" s="11"/>
      <c r="B19" s="11"/>
      <c r="C19" s="11"/>
    </row>
    <row r="20" spans="1:3">
      <c r="A20" s="10" t="s">
        <v>52</v>
      </c>
      <c r="B20" s="11"/>
      <c r="C20" s="11"/>
    </row>
    <row r="21" spans="1:3" ht="36.75" customHeight="1">
      <c r="A21" s="41" t="s">
        <v>79</v>
      </c>
      <c r="B21" s="41"/>
      <c r="C21" s="41"/>
    </row>
    <row r="22" spans="1:3" ht="5.0999999999999996" customHeight="1">
      <c r="A22" s="11"/>
      <c r="B22" s="11"/>
      <c r="C22" s="11"/>
    </row>
    <row r="23" spans="1:3" ht="5.0999999999999996" customHeight="1">
      <c r="A23" s="11"/>
      <c r="B23" s="11"/>
      <c r="C23" s="11"/>
    </row>
    <row r="24" spans="1:3" ht="5.0999999999999996" customHeight="1">
      <c r="A24" s="11"/>
      <c r="B24" s="11"/>
      <c r="C24" s="11"/>
    </row>
    <row r="25" spans="1:3">
      <c r="A25" s="10" t="s">
        <v>53</v>
      </c>
      <c r="B25" s="11"/>
      <c r="C25" s="11"/>
    </row>
    <row r="26" spans="1:3">
      <c r="A26" s="11" t="s">
        <v>54</v>
      </c>
      <c r="B26" s="25">
        <v>190</v>
      </c>
      <c r="C26" s="11"/>
    </row>
    <row r="27" spans="1:3">
      <c r="A27" s="28" t="s">
        <v>84</v>
      </c>
      <c r="B27" s="25">
        <v>197</v>
      </c>
      <c r="C27" s="11"/>
    </row>
    <row r="28" spans="1:3">
      <c r="A28" s="36" t="s">
        <v>91</v>
      </c>
      <c r="B28" s="25">
        <v>322</v>
      </c>
      <c r="C28" s="11"/>
    </row>
    <row r="29" spans="1:3" hidden="1">
      <c r="A29" s="11" t="s">
        <v>77</v>
      </c>
      <c r="B29" s="25">
        <v>0</v>
      </c>
      <c r="C29" s="11"/>
    </row>
    <row r="30" spans="1:3">
      <c r="A30" s="36" t="s">
        <v>92</v>
      </c>
      <c r="B30" s="25">
        <v>243</v>
      </c>
      <c r="C30" s="11"/>
    </row>
    <row r="31" spans="1:3">
      <c r="A31" s="36" t="s">
        <v>93</v>
      </c>
      <c r="B31" s="25">
        <v>348</v>
      </c>
      <c r="C31" s="11"/>
    </row>
    <row r="32" spans="1:3">
      <c r="A32" s="36" t="s">
        <v>88</v>
      </c>
      <c r="B32" s="25">
        <v>525</v>
      </c>
      <c r="C32" s="11"/>
    </row>
    <row r="33" spans="1:3">
      <c r="A33" s="11" t="s">
        <v>78</v>
      </c>
      <c r="B33" s="26">
        <v>448</v>
      </c>
      <c r="C33" s="11"/>
    </row>
    <row r="34" spans="1:3">
      <c r="A34" s="11"/>
      <c r="B34" s="27">
        <f>SUM(B26:B33)</f>
        <v>2273</v>
      </c>
      <c r="C34" s="11"/>
    </row>
    <row r="35" spans="1:3">
      <c r="A35" s="10" t="s">
        <v>55</v>
      </c>
      <c r="B35" s="11"/>
      <c r="C35" s="11"/>
    </row>
    <row r="36" spans="1:3">
      <c r="A36" s="36" t="s">
        <v>94</v>
      </c>
      <c r="B36" s="25">
        <v>250</v>
      </c>
      <c r="C36" s="11"/>
    </row>
    <row r="37" spans="1:3">
      <c r="A37" s="36" t="s">
        <v>95</v>
      </c>
      <c r="B37" s="25">
        <v>34</v>
      </c>
      <c r="C37" s="11"/>
    </row>
    <row r="38" spans="1:3">
      <c r="A38" s="36" t="s">
        <v>96</v>
      </c>
      <c r="B38" s="25">
        <v>390</v>
      </c>
      <c r="C38" s="11"/>
    </row>
    <row r="39" spans="1:3">
      <c r="A39" s="11"/>
      <c r="B39" s="27">
        <f>SUM(B36:B38)</f>
        <v>674</v>
      </c>
      <c r="C39" s="11"/>
    </row>
    <row r="40" spans="1:3">
      <c r="A40" s="11"/>
      <c r="B40" s="25"/>
      <c r="C40" s="11"/>
    </row>
    <row r="41" spans="1:3" ht="5.0999999999999996" customHeight="1">
      <c r="A41" s="11"/>
      <c r="B41" s="25"/>
      <c r="C41" s="11"/>
    </row>
    <row r="42" spans="1:3">
      <c r="A42" s="10" t="s">
        <v>47</v>
      </c>
      <c r="B42" s="20"/>
      <c r="C42" s="11"/>
    </row>
    <row r="43" spans="1:3">
      <c r="A43" s="11" t="s">
        <v>83</v>
      </c>
      <c r="B43" s="11"/>
      <c r="C43" s="11"/>
    </row>
    <row r="44" spans="1:3" ht="5.0999999999999996" customHeight="1">
      <c r="A44" s="11"/>
      <c r="B44" s="11"/>
      <c r="C44" s="11"/>
    </row>
    <row r="45" spans="1:3">
      <c r="A45" s="10"/>
      <c r="B45" s="11"/>
      <c r="C45" s="11"/>
    </row>
    <row r="46" spans="1:3" ht="13.5" customHeight="1">
      <c r="A46" s="10"/>
      <c r="B46" s="10"/>
      <c r="C46" s="10"/>
    </row>
  </sheetData>
  <mergeCells count="3">
    <mergeCell ref="A21:C21"/>
    <mergeCell ref="A17:C17"/>
    <mergeCell ref="A8:C8"/>
  </mergeCells>
  <pageMargins left="0.19685039370078741" right="0.19685039370078741" top="0.19685039370078741" bottom="0.39370078740157483" header="0.31496062992125984" footer="0.31496062992125984"/>
  <pageSetup paperSize="9" orientation="portrait" r:id="rId1"/>
  <headerFooter>
    <oddFooter>&amp;C&amp;"-,Bold"3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D31" sqref="D31"/>
    </sheetView>
    <sheetView topLeftCell="B1" workbookViewId="1">
      <selection activeCell="F17" sqref="F17"/>
    </sheetView>
  </sheetViews>
  <sheetFormatPr defaultColWidth="12" defaultRowHeight="12.75"/>
  <cols>
    <col min="1" max="1" width="46.28515625" style="4" customWidth="1"/>
    <col min="2" max="8" width="11.7109375" style="4" customWidth="1"/>
    <col min="9" max="16384" width="12" style="4"/>
  </cols>
  <sheetData>
    <row r="1" spans="1:7" customFormat="1" ht="15">
      <c r="A1" s="10" t="s">
        <v>36</v>
      </c>
      <c r="B1" s="11"/>
      <c r="C1" s="11"/>
      <c r="D1" s="11"/>
      <c r="E1" s="11"/>
      <c r="F1" s="11"/>
    </row>
    <row r="2" spans="1:7" customFormat="1" ht="15">
      <c r="A2" s="11"/>
      <c r="B2" s="11"/>
      <c r="C2" s="11"/>
      <c r="D2" s="11"/>
      <c r="E2" s="11"/>
      <c r="F2" s="11"/>
    </row>
    <row r="3" spans="1:7" customFormat="1" ht="15">
      <c r="A3" s="10" t="s">
        <v>49</v>
      </c>
      <c r="B3" s="11"/>
      <c r="C3" s="11"/>
      <c r="D3" s="11"/>
      <c r="E3" s="11"/>
      <c r="F3" s="11"/>
    </row>
    <row r="4" spans="1:7" customFormat="1" ht="15">
      <c r="A4" s="10"/>
      <c r="B4" s="11"/>
      <c r="C4" s="11"/>
      <c r="D4" s="11"/>
      <c r="E4" s="11"/>
      <c r="F4" s="11"/>
    </row>
    <row r="5" spans="1:7" customFormat="1" ht="15">
      <c r="A5" s="10" t="s">
        <v>87</v>
      </c>
      <c r="B5" s="11"/>
      <c r="C5" s="11"/>
      <c r="D5" s="11"/>
      <c r="E5" s="11"/>
      <c r="F5" s="11"/>
    </row>
    <row r="7" spans="1:7">
      <c r="A7" s="11"/>
      <c r="B7" s="39">
        <v>2017</v>
      </c>
      <c r="C7" s="40"/>
      <c r="D7" s="11"/>
      <c r="E7" s="39">
        <v>2016</v>
      </c>
      <c r="F7" s="40"/>
    </row>
    <row r="8" spans="1:7">
      <c r="A8" s="10"/>
      <c r="B8" s="12" t="s">
        <v>42</v>
      </c>
      <c r="C8" s="12" t="s">
        <v>42</v>
      </c>
      <c r="D8" s="12"/>
      <c r="E8" s="12" t="s">
        <v>42</v>
      </c>
      <c r="F8" s="12" t="s">
        <v>42</v>
      </c>
    </row>
    <row r="10" spans="1:7">
      <c r="A10" s="5" t="s">
        <v>72</v>
      </c>
    </row>
    <row r="12" spans="1:7">
      <c r="A12" s="4" t="s">
        <v>73</v>
      </c>
      <c r="C12" s="7"/>
      <c r="D12" s="7"/>
      <c r="E12" s="7"/>
      <c r="F12" s="7">
        <v>65</v>
      </c>
      <c r="G12" s="7"/>
    </row>
    <row r="13" spans="1:7">
      <c r="A13" s="4" t="s">
        <v>75</v>
      </c>
      <c r="C13" s="7">
        <v>479</v>
      </c>
      <c r="D13" s="7"/>
      <c r="E13" s="7"/>
      <c r="F13" s="7">
        <v>622</v>
      </c>
      <c r="G13" s="7"/>
    </row>
    <row r="14" spans="1:7">
      <c r="A14" s="4" t="s">
        <v>13</v>
      </c>
      <c r="C14" s="7">
        <v>240</v>
      </c>
      <c r="D14" s="7"/>
      <c r="E14" s="7"/>
      <c r="F14" s="7">
        <v>299</v>
      </c>
      <c r="G14" s="7"/>
    </row>
    <row r="15" spans="1:7">
      <c r="A15" s="4" t="s">
        <v>85</v>
      </c>
      <c r="C15" s="7">
        <v>255</v>
      </c>
      <c r="D15" s="7"/>
      <c r="E15" s="7"/>
      <c r="F15" s="7">
        <v>394</v>
      </c>
      <c r="G15" s="7"/>
    </row>
    <row r="16" spans="1:7">
      <c r="A16" s="4" t="s">
        <v>76</v>
      </c>
      <c r="C16" s="8">
        <v>98</v>
      </c>
      <c r="D16" s="7"/>
      <c r="E16" s="7"/>
      <c r="F16" s="8">
        <v>142</v>
      </c>
      <c r="G16" s="7"/>
    </row>
    <row r="17" spans="1:7">
      <c r="B17" s="7"/>
      <c r="C17" s="7">
        <f>SUM(C12:C16)</f>
        <v>1072</v>
      </c>
      <c r="D17" s="7"/>
      <c r="E17" s="7"/>
      <c r="F17" s="7">
        <f>SUM(F12:F16)</f>
        <v>1522</v>
      </c>
      <c r="G17" s="7"/>
    </row>
    <row r="18" spans="1:7">
      <c r="B18" s="7"/>
      <c r="C18" s="7"/>
      <c r="D18" s="7"/>
      <c r="E18" s="7"/>
      <c r="F18" s="7"/>
      <c r="G18" s="7"/>
    </row>
    <row r="19" spans="1:7">
      <c r="A19" s="5" t="s">
        <v>43</v>
      </c>
      <c r="B19" s="7"/>
      <c r="C19" s="7"/>
      <c r="D19" s="7"/>
      <c r="E19" s="7"/>
      <c r="F19" s="7"/>
      <c r="G19" s="7"/>
    </row>
    <row r="20" spans="1:7">
      <c r="B20" s="7"/>
      <c r="C20" s="7"/>
      <c r="D20" s="7"/>
      <c r="E20" s="7"/>
      <c r="F20" s="7"/>
      <c r="G20" s="7"/>
    </row>
    <row r="21" spans="1:7">
      <c r="A21" s="4" t="s">
        <v>74</v>
      </c>
      <c r="B21" s="7">
        <v>250</v>
      </c>
      <c r="C21" s="7"/>
      <c r="D21" s="7"/>
      <c r="E21" s="7">
        <v>350</v>
      </c>
      <c r="F21" s="7"/>
      <c r="G21" s="7"/>
    </row>
    <row r="22" spans="1:7">
      <c r="A22" s="4" t="s">
        <v>27</v>
      </c>
      <c r="B22" s="8">
        <v>649</v>
      </c>
      <c r="C22" s="7">
        <f>B22+B21</f>
        <v>899</v>
      </c>
      <c r="D22" s="7"/>
      <c r="E22" s="8">
        <v>1019</v>
      </c>
      <c r="F22" s="7">
        <f>E22+E21</f>
        <v>1369</v>
      </c>
      <c r="G22" s="7"/>
    </row>
    <row r="23" spans="1:7">
      <c r="B23" s="7"/>
      <c r="C23" s="7"/>
      <c r="D23" s="7"/>
      <c r="E23" s="7"/>
      <c r="F23" s="7"/>
      <c r="G23" s="7"/>
    </row>
    <row r="24" spans="1:7" ht="13.5" thickBot="1">
      <c r="B24" s="7"/>
      <c r="C24" s="9">
        <f>C22-C17</f>
        <v>-173</v>
      </c>
      <c r="D24" s="7"/>
      <c r="E24" s="7"/>
      <c r="F24" s="9">
        <f>F22-F17</f>
        <v>-153</v>
      </c>
      <c r="G24" s="7"/>
    </row>
    <row r="25" spans="1:7" ht="13.5" thickTop="1">
      <c r="B25" s="7"/>
      <c r="C25" s="7"/>
      <c r="D25" s="7"/>
      <c r="E25" s="7"/>
      <c r="F25" s="7"/>
      <c r="G25" s="7"/>
    </row>
    <row r="26" spans="1:7">
      <c r="B26" s="7"/>
      <c r="C26" s="7"/>
      <c r="D26" s="7"/>
      <c r="E26" s="7"/>
      <c r="F26" s="7"/>
      <c r="G26" s="7"/>
    </row>
    <row r="27" spans="1:7">
      <c r="B27" s="7"/>
      <c r="C27" s="7"/>
      <c r="D27" s="7"/>
      <c r="E27" s="7"/>
      <c r="F27" s="7"/>
      <c r="G27" s="7"/>
    </row>
    <row r="28" spans="1:7">
      <c r="B28" s="6"/>
      <c r="C28" s="6"/>
      <c r="D28" s="6"/>
      <c r="E28" s="6"/>
      <c r="F28" s="6"/>
    </row>
    <row r="29" spans="1:7">
      <c r="B29" s="6"/>
      <c r="C29" s="6"/>
      <c r="D29" s="6"/>
      <c r="E29" s="6"/>
      <c r="F29" s="6"/>
    </row>
    <row r="30" spans="1:7">
      <c r="B30" s="6"/>
      <c r="C30" s="6"/>
      <c r="D30" s="6"/>
      <c r="E30" s="6"/>
      <c r="F30" s="6"/>
    </row>
    <row r="31" spans="1:7">
      <c r="B31" s="6"/>
      <c r="C31" s="6"/>
      <c r="D31" s="6"/>
      <c r="E31" s="6"/>
      <c r="F31" s="6"/>
    </row>
    <row r="32" spans="1:7">
      <c r="B32" s="6"/>
      <c r="C32" s="6"/>
      <c r="D32" s="6"/>
      <c r="E32" s="6"/>
      <c r="F32" s="6"/>
    </row>
  </sheetData>
  <mergeCells count="2">
    <mergeCell ref="B7:C7"/>
    <mergeCell ref="E7:F7"/>
  </mergeCells>
  <pageMargins left="0.19685039370078741" right="0.19685039370078741" top="0.19685039370078741" bottom="0.39370078740157483" header="0.51181102362204722" footer="0.51181102362204722"/>
  <pageSetup paperSize="9" scale="96" orientation="portrait" blackAndWhite="1" horizontalDpi="300" verticalDpi="300" r:id="rId1"/>
  <headerFooter>
    <oddFooter>&amp;C&amp;"-,Bold"2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57"/>
  <sheetViews>
    <sheetView topLeftCell="A5" workbookViewId="0">
      <selection activeCell="C21" sqref="C21"/>
    </sheetView>
    <sheetView tabSelected="1" workbookViewId="1"/>
  </sheetViews>
  <sheetFormatPr defaultColWidth="6" defaultRowHeight="15"/>
  <cols>
    <col min="1" max="1" width="47.28515625" customWidth="1"/>
    <col min="2" max="3" width="11.140625" customWidth="1"/>
    <col min="4" max="4" width="5.7109375" customWidth="1"/>
    <col min="5" max="6" width="11.140625" customWidth="1"/>
    <col min="7" max="7" width="2" customWidth="1"/>
    <col min="8" max="8" width="25.5703125" customWidth="1"/>
  </cols>
  <sheetData>
    <row r="1" spans="1:8">
      <c r="A1" s="10" t="s">
        <v>36</v>
      </c>
      <c r="B1" s="11"/>
      <c r="C1" s="11"/>
      <c r="D1" s="11"/>
      <c r="E1" s="11"/>
      <c r="F1" s="11"/>
    </row>
    <row r="2" spans="1:8">
      <c r="A2" s="11"/>
      <c r="B2" s="11"/>
      <c r="C2" s="11"/>
      <c r="D2" s="11"/>
      <c r="E2" s="11"/>
      <c r="F2" s="11"/>
    </row>
    <row r="3" spans="1:8">
      <c r="A3" s="10" t="s">
        <v>48</v>
      </c>
      <c r="B3" s="11"/>
      <c r="C3" s="11"/>
      <c r="D3" s="11"/>
      <c r="E3" s="11"/>
      <c r="F3" s="11"/>
    </row>
    <row r="4" spans="1:8">
      <c r="A4" s="10"/>
      <c r="B4" s="11"/>
      <c r="C4" s="11"/>
      <c r="D4" s="11"/>
      <c r="E4" s="11"/>
      <c r="F4" s="11"/>
    </row>
    <row r="5" spans="1:8">
      <c r="A5" s="10" t="s">
        <v>87</v>
      </c>
      <c r="B5" s="11"/>
      <c r="C5" s="11"/>
      <c r="D5" s="11"/>
      <c r="E5" s="11"/>
      <c r="F5" s="11"/>
    </row>
    <row r="6" spans="1:8">
      <c r="A6" s="11"/>
      <c r="B6" s="11"/>
      <c r="C6" s="11"/>
      <c r="D6" s="11"/>
      <c r="E6" s="11"/>
      <c r="F6" s="11"/>
    </row>
    <row r="7" spans="1:8">
      <c r="A7" s="11"/>
      <c r="B7" s="45">
        <v>2017</v>
      </c>
      <c r="C7" s="45"/>
      <c r="D7" s="10"/>
      <c r="E7" s="45">
        <v>2016</v>
      </c>
      <c r="F7" s="45"/>
    </row>
    <row r="8" spans="1:8">
      <c r="A8" s="16"/>
      <c r="B8" s="17" t="s">
        <v>42</v>
      </c>
      <c r="C8" s="18" t="s">
        <v>42</v>
      </c>
      <c r="D8" s="18"/>
      <c r="E8" s="18" t="s">
        <v>42</v>
      </c>
      <c r="F8" s="18" t="s">
        <v>42</v>
      </c>
    </row>
    <row r="9" spans="1:8">
      <c r="A9" s="10" t="s">
        <v>65</v>
      </c>
      <c r="B9" s="11"/>
      <c r="C9" s="11"/>
      <c r="D9" s="11"/>
      <c r="E9" s="11"/>
      <c r="F9" s="11"/>
    </row>
    <row r="10" spans="1:8">
      <c r="A10" s="11" t="s">
        <v>15</v>
      </c>
      <c r="B10" s="19">
        <v>13218.5</v>
      </c>
      <c r="C10" s="13"/>
      <c r="D10" s="13"/>
      <c r="E10" s="13">
        <v>13218.5</v>
      </c>
      <c r="F10" s="13"/>
      <c r="G10" s="2"/>
      <c r="H10" s="2"/>
    </row>
    <row r="11" spans="1:8">
      <c r="A11" s="11" t="s">
        <v>22</v>
      </c>
      <c r="B11" s="26">
        <v>-5065</v>
      </c>
      <c r="C11" s="24">
        <v>8153.5</v>
      </c>
      <c r="D11" s="24"/>
      <c r="E11" s="26">
        <v>-4184</v>
      </c>
      <c r="F11" s="13">
        <v>9034.5</v>
      </c>
      <c r="G11" s="2"/>
      <c r="H11" s="2"/>
    </row>
    <row r="12" spans="1:8" hidden="1">
      <c r="A12" s="11" t="s">
        <v>16</v>
      </c>
      <c r="B12" s="24">
        <v>223</v>
      </c>
      <c r="C12" s="24"/>
      <c r="D12" s="24"/>
      <c r="E12" s="24">
        <v>223</v>
      </c>
      <c r="F12" s="13"/>
      <c r="G12" s="2"/>
      <c r="H12" s="2"/>
    </row>
    <row r="13" spans="1:8" hidden="1">
      <c r="A13" s="11" t="s">
        <v>23</v>
      </c>
      <c r="B13" s="26">
        <v>-223</v>
      </c>
      <c r="C13" s="24">
        <v>0</v>
      </c>
      <c r="D13" s="24"/>
      <c r="E13" s="26">
        <v>-223</v>
      </c>
      <c r="F13" s="13">
        <v>0</v>
      </c>
      <c r="G13" s="2"/>
      <c r="H13" s="2"/>
    </row>
    <row r="14" spans="1:8">
      <c r="A14" s="11" t="s">
        <v>17</v>
      </c>
      <c r="B14" s="24">
        <v>19982</v>
      </c>
      <c r="C14" s="24"/>
      <c r="D14" s="24"/>
      <c r="E14" s="24">
        <v>19982</v>
      </c>
      <c r="F14" s="13"/>
      <c r="G14" s="2"/>
      <c r="H14" s="2"/>
    </row>
    <row r="15" spans="1:8">
      <c r="A15" s="11" t="s">
        <v>24</v>
      </c>
      <c r="B15" s="26">
        <v>-12277</v>
      </c>
      <c r="C15" s="24">
        <v>7705</v>
      </c>
      <c r="D15" s="24"/>
      <c r="E15" s="26">
        <v>-11437</v>
      </c>
      <c r="F15" s="13">
        <v>8545</v>
      </c>
      <c r="G15" s="2"/>
      <c r="H15" s="2"/>
    </row>
    <row r="16" spans="1:8" hidden="1">
      <c r="A16" s="11" t="s">
        <v>18</v>
      </c>
      <c r="B16" s="24">
        <v>892.97</v>
      </c>
      <c r="C16" s="24"/>
      <c r="D16" s="24"/>
      <c r="E16" s="24">
        <v>892.97</v>
      </c>
      <c r="F16" s="13"/>
      <c r="G16" s="2"/>
      <c r="H16" s="2"/>
    </row>
    <row r="17" spans="1:8" hidden="1">
      <c r="A17" s="11" t="s">
        <v>25</v>
      </c>
      <c r="B17" s="26">
        <v>-893</v>
      </c>
      <c r="C17" s="24">
        <v>-2.9999999999972715E-2</v>
      </c>
      <c r="D17" s="24"/>
      <c r="E17" s="26">
        <v>-893</v>
      </c>
      <c r="F17" s="13">
        <v>-2.9999999999972715E-2</v>
      </c>
      <c r="G17" s="2"/>
      <c r="H17" s="2"/>
    </row>
    <row r="18" spans="1:8">
      <c r="A18" s="11" t="s">
        <v>81</v>
      </c>
      <c r="B18" s="25">
        <v>5701.8</v>
      </c>
      <c r="C18" s="24"/>
      <c r="D18" s="24"/>
      <c r="E18" s="25">
        <v>5701.8</v>
      </c>
      <c r="F18" s="13"/>
      <c r="G18" s="2"/>
      <c r="H18" s="2"/>
    </row>
    <row r="19" spans="1:8">
      <c r="A19" s="11" t="s">
        <v>82</v>
      </c>
      <c r="B19" s="26">
        <v>-855</v>
      </c>
      <c r="C19" s="24">
        <v>4846.8</v>
      </c>
      <c r="D19" s="24"/>
      <c r="E19" s="26">
        <v>-570</v>
      </c>
      <c r="F19" s="13">
        <v>5131.8</v>
      </c>
      <c r="G19" s="2"/>
      <c r="H19" s="2"/>
    </row>
    <row r="20" spans="1:8">
      <c r="A20" s="11"/>
      <c r="B20" s="13"/>
      <c r="C20" s="15"/>
      <c r="D20" s="13"/>
      <c r="E20" s="13"/>
      <c r="F20" s="15"/>
      <c r="G20" s="2"/>
      <c r="H20" s="2"/>
    </row>
    <row r="21" spans="1:8">
      <c r="A21" s="11"/>
      <c r="B21" s="13"/>
      <c r="C21" s="13">
        <v>20706.27</v>
      </c>
      <c r="D21" s="13"/>
      <c r="E21" s="13"/>
      <c r="F21" s="13">
        <v>22712.27</v>
      </c>
      <c r="G21" s="2"/>
      <c r="H21" s="2"/>
    </row>
    <row r="22" spans="1:8">
      <c r="A22" s="11"/>
      <c r="B22" s="13"/>
      <c r="C22" s="13"/>
      <c r="D22" s="13"/>
      <c r="E22" s="13"/>
      <c r="F22" s="13"/>
      <c r="G22" s="2"/>
      <c r="H22" s="2"/>
    </row>
    <row r="23" spans="1:8">
      <c r="A23" s="10" t="s">
        <v>66</v>
      </c>
      <c r="B23" s="13"/>
      <c r="C23" s="13"/>
      <c r="D23" s="13"/>
      <c r="E23" s="13"/>
      <c r="F23" s="13"/>
      <c r="G23" s="2"/>
      <c r="H23" s="2"/>
    </row>
    <row r="24" spans="1:8">
      <c r="A24" s="11" t="s">
        <v>19</v>
      </c>
      <c r="B24" s="13">
        <v>136.14000000000001</v>
      </c>
      <c r="C24" s="13"/>
      <c r="D24" s="13"/>
      <c r="E24" s="13">
        <v>389.29</v>
      </c>
      <c r="F24" s="13"/>
      <c r="G24" s="2"/>
      <c r="H24" s="2"/>
    </row>
    <row r="25" spans="1:8">
      <c r="A25" s="11" t="s">
        <v>31</v>
      </c>
      <c r="B25" s="38">
        <f>5002.73-1</f>
        <v>5001.7299999999996</v>
      </c>
      <c r="C25" s="13"/>
      <c r="D25" s="13"/>
      <c r="E25" s="13">
        <v>4618.3599999999997</v>
      </c>
      <c r="F25" s="13"/>
      <c r="G25" s="2"/>
      <c r="H25" s="2"/>
    </row>
    <row r="26" spans="1:8">
      <c r="A26" s="11" t="s">
        <v>32</v>
      </c>
      <c r="B26" s="14">
        <v>12500</v>
      </c>
      <c r="C26" s="14"/>
      <c r="D26" s="14"/>
      <c r="E26" s="14">
        <v>13500</v>
      </c>
      <c r="F26" s="14"/>
      <c r="G26" s="2"/>
      <c r="H26" s="2"/>
    </row>
    <row r="27" spans="1:8">
      <c r="A27" s="11" t="s">
        <v>20</v>
      </c>
      <c r="B27" s="14">
        <v>8644.3999999999978</v>
      </c>
      <c r="C27" s="14"/>
      <c r="D27" s="14"/>
      <c r="E27" s="14">
        <v>23545.19</v>
      </c>
      <c r="F27" s="14"/>
      <c r="G27" s="2"/>
      <c r="H27" s="2"/>
    </row>
    <row r="28" spans="1:8">
      <c r="A28" s="11" t="s">
        <v>35</v>
      </c>
      <c r="B28" s="13">
        <v>45986.179999999993</v>
      </c>
      <c r="C28" s="13"/>
      <c r="D28" s="13"/>
      <c r="E28" s="13">
        <v>7.9</v>
      </c>
      <c r="F28" s="13"/>
      <c r="G28" s="2"/>
      <c r="H28" s="2"/>
    </row>
    <row r="29" spans="1:8">
      <c r="A29" s="11" t="s">
        <v>21</v>
      </c>
      <c r="B29" s="13">
        <v>1395.73</v>
      </c>
      <c r="C29" s="13"/>
      <c r="D29" s="13"/>
      <c r="E29" s="13">
        <v>1569.04</v>
      </c>
      <c r="F29" s="13"/>
      <c r="G29" s="2"/>
      <c r="H29" s="2"/>
    </row>
    <row r="30" spans="1:8">
      <c r="A30" s="11" t="s">
        <v>34</v>
      </c>
      <c r="B30" s="15">
        <v>4162.5800000000017</v>
      </c>
      <c r="C30" s="13"/>
      <c r="D30" s="13"/>
      <c r="E30" s="15">
        <v>20028.05</v>
      </c>
      <c r="F30" s="13"/>
      <c r="G30" s="2"/>
      <c r="H30" s="2"/>
    </row>
    <row r="31" spans="1:8">
      <c r="A31" s="11"/>
      <c r="B31" s="14">
        <v>77826.759999999995</v>
      </c>
      <c r="C31" s="20"/>
      <c r="D31" s="14"/>
      <c r="E31" s="14">
        <v>63656.83</v>
      </c>
      <c r="F31" s="11"/>
      <c r="G31" s="2"/>
      <c r="H31" s="2"/>
    </row>
    <row r="32" spans="1:8">
      <c r="A32" s="11"/>
      <c r="B32" s="14"/>
      <c r="C32" s="14"/>
      <c r="D32" s="14"/>
      <c r="E32" s="14"/>
      <c r="F32" s="13"/>
      <c r="G32" s="2"/>
      <c r="H32" s="2"/>
    </row>
    <row r="33" spans="1:8">
      <c r="A33" s="11" t="s">
        <v>33</v>
      </c>
      <c r="B33" s="15">
        <f>11608.66+1</f>
        <v>11609.66</v>
      </c>
      <c r="C33" s="13"/>
      <c r="D33" s="13"/>
      <c r="E33" s="37">
        <v>7547</v>
      </c>
      <c r="F33" s="13"/>
      <c r="G33" s="2"/>
      <c r="H33" s="2"/>
    </row>
    <row r="34" spans="1:8">
      <c r="A34" s="11"/>
      <c r="B34" s="14"/>
      <c r="C34" s="13"/>
      <c r="D34" s="13"/>
      <c r="E34" s="14"/>
      <c r="F34" s="13"/>
      <c r="G34" s="2"/>
      <c r="H34" s="2"/>
    </row>
    <row r="35" spans="1:8">
      <c r="A35" s="10" t="s">
        <v>67</v>
      </c>
      <c r="B35" s="11"/>
      <c r="C35" s="13">
        <f>66218.1-1</f>
        <v>66217.100000000006</v>
      </c>
      <c r="D35" s="11"/>
      <c r="E35" s="11"/>
      <c r="F35" s="13">
        <v>56109.83</v>
      </c>
      <c r="G35" s="2"/>
      <c r="H35" s="2"/>
    </row>
    <row r="36" spans="1:8">
      <c r="A36" s="11"/>
      <c r="B36" s="13"/>
      <c r="C36" s="13"/>
      <c r="D36" s="13"/>
      <c r="E36" s="13"/>
      <c r="F36" s="13"/>
      <c r="G36" s="2"/>
      <c r="H36" s="2"/>
    </row>
    <row r="37" spans="1:8" ht="15.75" thickBot="1">
      <c r="A37" s="11"/>
      <c r="B37" s="13"/>
      <c r="C37" s="21">
        <v>86923.37</v>
      </c>
      <c r="D37" s="13"/>
      <c r="E37" s="13"/>
      <c r="F37" s="21">
        <v>78822.100000000006</v>
      </c>
      <c r="G37" s="2"/>
      <c r="H37" s="2"/>
    </row>
    <row r="38" spans="1:8" ht="15.75" thickTop="1">
      <c r="A38" s="11"/>
      <c r="B38" s="13"/>
      <c r="C38" s="13"/>
      <c r="D38" s="13"/>
      <c r="E38" s="13"/>
      <c r="F38" s="13"/>
      <c r="G38" s="2"/>
      <c r="H38" s="2"/>
    </row>
    <row r="39" spans="1:8">
      <c r="A39" s="10" t="s">
        <v>57</v>
      </c>
      <c r="B39" s="13"/>
      <c r="C39" s="13"/>
      <c r="D39" s="13"/>
      <c r="E39" s="13"/>
      <c r="F39" s="13"/>
      <c r="G39" s="2"/>
      <c r="H39" s="2"/>
    </row>
    <row r="40" spans="1:8">
      <c r="A40" s="11" t="s">
        <v>60</v>
      </c>
      <c r="B40" s="13">
        <v>77780.91</v>
      </c>
      <c r="C40" s="11"/>
      <c r="D40" s="11"/>
      <c r="E40" s="13">
        <v>75780.91</v>
      </c>
      <c r="F40" s="11"/>
      <c r="G40" s="2"/>
      <c r="H40" s="2"/>
    </row>
    <row r="41" spans="1:8">
      <c r="A41" s="11" t="s">
        <v>58</v>
      </c>
      <c r="B41" s="15">
        <v>2000</v>
      </c>
      <c r="C41" s="13">
        <v>79780.91</v>
      </c>
      <c r="D41" s="13"/>
      <c r="E41" s="15">
        <v>2000</v>
      </c>
      <c r="F41" s="13">
        <v>77780.91</v>
      </c>
      <c r="G41" s="2"/>
      <c r="H41" s="2"/>
    </row>
    <row r="42" spans="1:8">
      <c r="A42" s="11"/>
      <c r="B42" s="13"/>
      <c r="C42" s="13"/>
      <c r="D42" s="13"/>
      <c r="E42" s="13"/>
      <c r="F42" s="13"/>
      <c r="G42" s="2"/>
      <c r="H42" s="2"/>
    </row>
    <row r="43" spans="1:8">
      <c r="A43" s="10" t="s">
        <v>59</v>
      </c>
      <c r="B43" s="13"/>
      <c r="C43" s="13"/>
      <c r="D43" s="13"/>
      <c r="E43" s="13"/>
      <c r="F43" s="13"/>
      <c r="G43" s="2"/>
      <c r="H43" s="2"/>
    </row>
    <row r="44" spans="1:8">
      <c r="A44" s="11" t="s">
        <v>68</v>
      </c>
      <c r="B44" s="13">
        <v>1040.2999999999993</v>
      </c>
      <c r="C44" s="13"/>
      <c r="D44" s="13"/>
      <c r="E44" s="13">
        <v>12148.76</v>
      </c>
      <c r="F44" s="13"/>
      <c r="G44" s="2"/>
      <c r="H44" s="2"/>
    </row>
    <row r="45" spans="1:8">
      <c r="A45" s="11" t="s">
        <v>69</v>
      </c>
      <c r="B45" s="26">
        <v>8102.1800000000076</v>
      </c>
      <c r="C45" s="13"/>
      <c r="D45" s="13"/>
      <c r="E45" s="26">
        <v>-9108.4599999999919</v>
      </c>
      <c r="F45" s="13"/>
      <c r="G45" s="2"/>
      <c r="H45" s="2"/>
    </row>
    <row r="46" spans="1:8">
      <c r="A46" s="11"/>
      <c r="B46" s="13">
        <v>9142.4800000000068</v>
      </c>
      <c r="C46" s="13"/>
      <c r="D46" s="13"/>
      <c r="E46" s="13">
        <v>3041.3000000000084</v>
      </c>
      <c r="F46" s="13"/>
      <c r="G46" s="2"/>
      <c r="H46" s="2"/>
    </row>
    <row r="47" spans="1:8">
      <c r="A47" s="11" t="s">
        <v>70</v>
      </c>
      <c r="B47" s="26">
        <v>-2000</v>
      </c>
      <c r="C47" s="13">
        <v>7142.4800000000068</v>
      </c>
      <c r="D47" s="13"/>
      <c r="E47" s="26">
        <v>-2000</v>
      </c>
      <c r="F47" s="13">
        <v>1041.3000000000084</v>
      </c>
      <c r="G47" s="2"/>
      <c r="H47" s="2"/>
    </row>
    <row r="48" spans="1:8">
      <c r="A48" s="11"/>
      <c r="B48" s="13"/>
      <c r="C48" s="11"/>
      <c r="D48" s="13"/>
      <c r="E48" s="13"/>
      <c r="F48" s="13"/>
      <c r="G48" s="2"/>
      <c r="H48" s="2"/>
    </row>
    <row r="49" spans="1:8" ht="15.75" thickBot="1">
      <c r="A49" s="11"/>
      <c r="B49" s="13"/>
      <c r="C49" s="21">
        <v>86923.390000000014</v>
      </c>
      <c r="D49" s="13"/>
      <c r="E49" s="13"/>
      <c r="F49" s="21">
        <v>78822.210000000006</v>
      </c>
      <c r="G49" s="2"/>
      <c r="H49" s="2"/>
    </row>
    <row r="50" spans="1:8" ht="15.75" thickTop="1">
      <c r="A50" s="11"/>
      <c r="B50" s="30"/>
      <c r="C50" s="13"/>
      <c r="D50" s="13"/>
      <c r="E50" s="13"/>
      <c r="F50" s="13"/>
      <c r="G50" s="2"/>
      <c r="H50" s="2"/>
    </row>
    <row r="51" spans="1:8">
      <c r="A51" s="10" t="s">
        <v>61</v>
      </c>
      <c r="B51" s="13"/>
      <c r="C51" s="13"/>
      <c r="D51" s="13"/>
      <c r="E51" s="13"/>
      <c r="F51" s="13"/>
      <c r="G51" s="2"/>
      <c r="H51" s="2"/>
    </row>
    <row r="52" spans="1:8">
      <c r="A52" s="10" t="s">
        <v>62</v>
      </c>
      <c r="B52" s="22"/>
      <c r="C52" s="22"/>
      <c r="D52" s="22"/>
      <c r="E52" s="22"/>
      <c r="F52" s="22"/>
      <c r="G52" s="2"/>
      <c r="H52" s="2"/>
    </row>
    <row r="53" spans="1:8">
      <c r="A53" s="10"/>
      <c r="B53" s="11"/>
      <c r="C53" s="11"/>
      <c r="D53" s="11"/>
      <c r="E53" s="11"/>
      <c r="F53" s="11"/>
    </row>
    <row r="54" spans="1:8">
      <c r="A54" s="10"/>
      <c r="B54" s="11"/>
      <c r="C54" s="11"/>
      <c r="D54" s="11"/>
      <c r="E54" s="11"/>
      <c r="F54" s="11"/>
    </row>
    <row r="55" spans="1:8">
      <c r="A55" s="10" t="s">
        <v>63</v>
      </c>
      <c r="B55" s="23"/>
      <c r="C55" s="23"/>
      <c r="D55" s="23"/>
      <c r="E55" s="23"/>
      <c r="F55" s="23"/>
    </row>
    <row r="56" spans="1:8">
      <c r="A56" s="10"/>
      <c r="B56" s="11"/>
      <c r="C56" s="11"/>
      <c r="D56" s="11"/>
      <c r="E56" s="11"/>
      <c r="F56" s="11"/>
    </row>
    <row r="57" spans="1:8">
      <c r="A57" s="10" t="s">
        <v>64</v>
      </c>
      <c r="B57" s="23"/>
      <c r="C57" s="23"/>
      <c r="D57" s="23"/>
      <c r="E57" s="23"/>
      <c r="F57" s="11"/>
    </row>
  </sheetData>
  <mergeCells count="2">
    <mergeCell ref="B7:C7"/>
    <mergeCell ref="E7:F7"/>
  </mergeCells>
  <pageMargins left="0.19685039370078741" right="0.19685039370078741" top="0.19685039370078741" bottom="0.39370078740157483" header="0.51181102362204722" footer="0.11811023622047245"/>
  <pageSetup paperSize="9" orientation="portrait" blackAndWhite="1" horizontalDpi="300" verticalDpi="300" r:id="rId1"/>
  <headerFooter>
    <oddFooter>&amp;C&amp;"-,Bold"4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Final P&amp;L</vt:lpstr>
      <vt:lpstr>Notes</vt:lpstr>
      <vt:lpstr>Notes1</vt:lpstr>
      <vt:lpstr>Final BSheet</vt:lpstr>
      <vt:lpstr>'Final BSheet'!Print_Area</vt:lpstr>
      <vt:lpstr>'Final P&amp;L'!Print_Area</vt:lpstr>
      <vt:lpstr>Index!Print_Area</vt:lpstr>
      <vt:lpstr>Notes!Print_Area</vt:lpstr>
      <vt:lpstr>Notes1!Print_Area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Watts</dc:creator>
  <cp:lastModifiedBy>Rec Trust</cp:lastModifiedBy>
  <cp:lastPrinted>2017-11-14T14:56:24Z</cp:lastPrinted>
  <dcterms:created xsi:type="dcterms:W3CDTF">2014-11-17T21:57:29Z</dcterms:created>
  <dcterms:modified xsi:type="dcterms:W3CDTF">2017-11-14T16:25:36Z</dcterms:modified>
</cp:coreProperties>
</file>